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ISOL" sheetId="1" r:id="rId1"/>
    <sheet name="APXR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16.10
</t>
        </r>
      </text>
    </comment>
    <comment ref="A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16.13 - 16.14 + 16.16 - 16.17 + 16.19 + 16.90</t>
        </r>
      </text>
    </comment>
  </commentList>
</comments>
</file>

<file path=xl/sharedStrings.xml><?xml version="1.0" encoding="utf-8"?>
<sst xmlns="http://schemas.openxmlformats.org/spreadsheetml/2006/main" count="242" uniqueCount="150">
  <si>
    <t>─────────────────────────────────</t>
  </si>
  <si>
    <t>───────────</t>
  </si>
  <si>
    <t>────────────</t>
  </si>
  <si>
    <t>──────────</t>
  </si>
  <si>
    <t>──────────────</t>
  </si>
  <si>
    <t>────────────────────────────────</t>
  </si>
  <si>
    <t>Π Α Θ Η Τ Ι Κ Ο</t>
  </si>
  <si>
    <t>─────────────</t>
  </si>
  <si>
    <t>ΑΞΙΑ</t>
  </si>
  <si>
    <t>ΑΠΟ-</t>
  </si>
  <si>
    <t>ΚΤΗΣΗΣ</t>
  </si>
  <si>
    <t>ΣΒΕΣΕΙΣ</t>
  </si>
  <si>
    <t>Α.ΙΔΙΑ ΚΕΦΑΛΑΙΑ</t>
  </si>
  <si>
    <t>=============</t>
  </si>
  <si>
    <t>Ι.Μετοχικό Κεφάλαιο</t>
  </si>
  <si>
    <t>---------</t>
  </si>
  <si>
    <t>=========</t>
  </si>
  <si>
    <t>==========</t>
  </si>
  <si>
    <t>Γ. ΠΑΓΙΟ ΕΝΕΡΓΗΤΙΚΟ</t>
  </si>
  <si>
    <t>III.Διαφ.Αναπρ.-Επιχ.επενδ.</t>
  </si>
  <si>
    <t>==================</t>
  </si>
  <si>
    <t>ΙΙ.Ενσωματες Ακινητοποιήσεις</t>
  </si>
  <si>
    <t>===========</t>
  </si>
  <si>
    <t>----------</t>
  </si>
  <si>
    <t>Συνολο Ακινητοποιήσεων</t>
  </si>
  <si>
    <t>Συνολο ιδιων κεφαλαίων</t>
  </si>
  <si>
    <t>(AI+AIII+AV+AVI)</t>
  </si>
  <si>
    <t>Συνολο Παγίου Ενεργητικου</t>
  </si>
  <si>
    <t>Δ. ΚΥΚΛΟΦΟΡΟΥΝ ΕΝΕΡΓΗΤΙΚΟ</t>
  </si>
  <si>
    <t>======================</t>
  </si>
  <si>
    <t>ΙΙ.Απαιτήσεις</t>
  </si>
  <si>
    <t>11.Xρεωστες Διάφοροι</t>
  </si>
  <si>
    <t>ΙΙ.Βραχυπρόθεσμες Υποχρεωσεις</t>
  </si>
  <si>
    <t>IV.Διαθέσιμα</t>
  </si>
  <si>
    <t>1.Ταμείο</t>
  </si>
  <si>
    <t>Συνολο Υποχρεωσεων(ΓΙ+ΓΙΙ)</t>
  </si>
  <si>
    <t>Σ Υ Ν Ο Λ Ο   Π Α Θ Η Τ Ι Κ Ο Υ</t>
  </si>
  <si>
    <t>Ι.ΑΠΟΤΕΛΕΣΜΑΤΑ ΕΚΜΕΤΑΛΕΥΣΗΣ</t>
  </si>
  <si>
    <t>Κυκλος εργασιων (Πωλήσεις)</t>
  </si>
  <si>
    <t>Μειον:Κόστος Πωλήσεων</t>
  </si>
  <si>
    <t>Καθαρά Αποτελέσματα χρήσεως</t>
  </si>
  <si>
    <t>──────────────────────────────────────────────</t>
  </si>
  <si>
    <t>Μείον: 1.Εξοδα διοικητικής λειτουργίας</t>
  </si>
  <si>
    <t>Ολικά αποτελέσματα (κέρδη) εκμεταλλευσεως</t>
  </si>
  <si>
    <t>ΙΙ.ΠΛΕΟΝ: Εκτακτα Αποτελέσματα</t>
  </si>
  <si>
    <t>1.Εκτακτα &amp; ανόργανα έσοδα</t>
  </si>
  <si>
    <t>Μειον:Οι απο αυτές ενσωματωμένες στο</t>
  </si>
  <si>
    <t>λειτουργικό κόστος</t>
  </si>
  <si>
    <t>ΚΑΘΑΡΑ ΑΠΟΤΕΛΕΣΜΑΤΑ (ΚΕΡΔΗ)  ΧΡΗΣΕΩΣ  προ φόρω</t>
  </si>
  <si>
    <t>ΛΟΓΙΣΤΗΣ</t>
  </si>
  <si>
    <t>Ε Ν Ε Ρ Γ Η Τ Ι Κ O</t>
  </si>
  <si>
    <t xml:space="preserve">       Π Ο Σ Α  Κ Λ Ε Ι Ο Μ Ε Ν Η Σ </t>
  </si>
  <si>
    <t xml:space="preserve">         Π Ο Σ Α  Π Ρ Ο Η Γ Ο Υ Μ Ε Ν Η Σ</t>
  </si>
  <si>
    <t>Συνολο κυκλοφορουντος ενεργητικου (ΔΙΙ+ΔΙV)</t>
  </si>
  <si>
    <t>ΠΟΣΑ ΚΛΕΙΟΜ.</t>
  </si>
  <si>
    <t>ΠΟΣΑ ΠΡΟΗΓ.</t>
  </si>
  <si>
    <t>Σ Υ Ν Ο Λ Ο   Ε Ν Ε Ρ Γ Η Τ Ι Κ Ο Υ</t>
  </si>
  <si>
    <t>ΑΝΑΠΟΣΒ.</t>
  </si>
  <si>
    <t>ΑΝΑΛΥΣΗ ΛΟΓΑΡΙΑΣΜΟΥ "ΑΠΟΤΕΛΕΣΜΑΤΑ ΧΡΗΣΕΩΣ</t>
  </si>
  <si>
    <t>ΠΟΣΑ ΚΛΕΙΟΜΕΝΗΣ</t>
  </si>
  <si>
    <t xml:space="preserve">ΠΟΣΑ ΠΡΟΗΓΟΥΜΕΝΗΣ </t>
  </si>
  <si>
    <t>2.Εξοδα λειτουργικής διάθεσης</t>
  </si>
  <si>
    <t>ΜΕΙΟΝ:Συνολο Αποσβέσεων Παγ. Στοιχείων</t>
  </si>
  <si>
    <t>ΔΗΜ.ΤΣΙΧΛΗΣ</t>
  </si>
  <si>
    <t>ΠΙΝΑΚΑΣ ΔΙΑΘΕΣΕΩΣ ΑΠΟΤΕΛΕΣΜΑΤΩΝ</t>
  </si>
  <si>
    <t>────────</t>
  </si>
  <si>
    <t>MESSINIAN BUSINESS</t>
  </si>
  <si>
    <t>Δ.ΤΣΙΧΛΗΣ-Δ.ΜΑΡΙΝΟΠΟΥΛΟΣ</t>
  </si>
  <si>
    <t>ΛΟΓΙΣΤΙΚΑ-ΦΟΡΟΤΕΧΝΙΚΑ</t>
  </si>
  <si>
    <t>ΟΡΓΑΝΩΣΗ ΕΠΙΧΕΙΡΗΣΕΩΝ</t>
  </si>
  <si>
    <t xml:space="preserve"> ----------------</t>
  </si>
  <si>
    <t xml:space="preserve">  1.Γηπεδα -Οικόπεδα</t>
  </si>
  <si>
    <t xml:space="preserve">  3.Κτίρια και Τεχνικά Εργα</t>
  </si>
  <si>
    <t xml:space="preserve">  4.Μηχ/τα-Τεχν.Εγκατ.-Λ.Μηχ.Εξοπλ.</t>
  </si>
  <si>
    <t xml:space="preserve">  5.Μεταφορικά μέσα</t>
  </si>
  <si>
    <t>VI.Ποσά προορ.για αυξ΄Κεφαλ.</t>
  </si>
  <si>
    <t xml:space="preserve">  1.Καταβεβλημένο</t>
  </si>
  <si>
    <t xml:space="preserve">  2.Διαφ.αναπρ.λοιπων περ.στ.</t>
  </si>
  <si>
    <t xml:space="preserve">  1.Καταθέσεις μετόχων</t>
  </si>
  <si>
    <t>Γ.ΥΠΟΧΡΕΩΣΕΙΣ</t>
  </si>
  <si>
    <t xml:space="preserve">  Ι.Μακροπρόθεσμες Υποχρεώσεις</t>
  </si>
  <si>
    <t xml:space="preserve">    2.Δάνεια Τραπεζών</t>
  </si>
  <si>
    <t xml:space="preserve">   1.Προμηθευτές</t>
  </si>
  <si>
    <t xml:space="preserve">   5.Υποχρεωσεις αποΦόρους-Τέλ</t>
  </si>
  <si>
    <t xml:space="preserve">   6.Ασφαλιστικοί Οργανισμοί</t>
  </si>
  <si>
    <t xml:space="preserve">  11.Πιστωτές Διάφοροι</t>
  </si>
  <si>
    <t>ΜΕΙΟΝ</t>
  </si>
  <si>
    <t xml:space="preserve">   3.Χρεωστικοί τόκοι &amp; συναφή έξοδα</t>
  </si>
  <si>
    <t>ΚΩΝ.ΚΟΥΜΑΝΗΣ Α.Β.Ε.Ε. ΕΠΙΠΛΑ ΚΟΥΖΙΝΑΣ</t>
  </si>
  <si>
    <t>ΑΣΠΡΟΧΩΜΑ ΜΕΣΣΗΝΙΑΣ  Μ.Α.Ε. 18680/Β/89/02</t>
  </si>
  <si>
    <t>I.Αποθέματα</t>
  </si>
  <si>
    <t xml:space="preserve">  1.Εμπορεύματα</t>
  </si>
  <si>
    <t xml:space="preserve">  4.Πρώτες &amp; βοηθ.Υλες</t>
  </si>
  <si>
    <t xml:space="preserve">  6.Επιπλα και λοιπός Εξοπλισμός</t>
  </si>
  <si>
    <t xml:space="preserve">  1.Πελάτες</t>
  </si>
  <si>
    <t xml:space="preserve"> -------------</t>
  </si>
  <si>
    <t>IV.Αποθεματικά Κεφάλαια</t>
  </si>
  <si>
    <t xml:space="preserve">   1.Τακτικό Αποθεματικό</t>
  </si>
  <si>
    <t xml:space="preserve">   3.Τράπεζες-βραχ.υποχρ.</t>
  </si>
  <si>
    <t xml:space="preserve">   4.Προκαταβολές πελατών</t>
  </si>
  <si>
    <t xml:space="preserve"> 2.Εκτακτα κέρδη</t>
  </si>
  <si>
    <t xml:space="preserve"> 2.Εκτακτες Ζημιές</t>
  </si>
  <si>
    <t>Πλέον: Αλλα έσοδα εκμ/σεως</t>
  </si>
  <si>
    <t>Μικτά αποτελέσματα  εκμεταλευσεως</t>
  </si>
  <si>
    <t>ΜΕΙΟΝ:1.Φόρος Εισοδήματος</t>
  </si>
  <si>
    <t xml:space="preserve"> --------------</t>
  </si>
  <si>
    <t>Η διάθεση των κερδών γίνεται ως εξής</t>
  </si>
  <si>
    <t xml:space="preserve">  1.Τακτικό Αποθεματικό</t>
  </si>
  <si>
    <t xml:space="preserve">  2.Πρώτο μέρισμα</t>
  </si>
  <si>
    <t xml:space="preserve"> -Ο-</t>
  </si>
  <si>
    <t xml:space="preserve">ΠΡΟΕΔΡΟΣ ΤΟΥ ΔΣ  </t>
  </si>
  <si>
    <t>Δ.ΣΥΜΒΟΥΛΟΣ</t>
  </si>
  <si>
    <t xml:space="preserve">  2.Γραμμάτια Εισπρακτέα</t>
  </si>
  <si>
    <t xml:space="preserve">  3.Επιχορ.Επενδ.Παγ.Ενεργητ.</t>
  </si>
  <si>
    <t xml:space="preserve">   2.Γραμμάτια Πληρωτέα</t>
  </si>
  <si>
    <t>Μειον:1. Εκτατα &amp; ανόργανα έξοδα</t>
  </si>
  <si>
    <t>Μερικά αποτελέσματα (κερδη) εκμεταλλευσεως</t>
  </si>
  <si>
    <t>ΑΔΤ I 941368/77</t>
  </si>
  <si>
    <t>Αρ.Αδ. Ο.Ε.Ε.  3243 Α΄ Τάξης</t>
  </si>
  <si>
    <t>ΙΩΑΝ.ΚΟΥΜΑΝΗΣ</t>
  </si>
  <si>
    <t xml:space="preserve"> 3.Εξοδα προηγουμένων χρήσεων</t>
  </si>
  <si>
    <t>Μείον Διαφ.φορολ.ελέγχου πρ.χρήσ</t>
  </si>
  <si>
    <t>Σύνολο</t>
  </si>
  <si>
    <t>Αρ.Αδ. Ο.Ε.Ε.  237  Α΄ Τάξης</t>
  </si>
  <si>
    <t>ΝΕΔΟΝΤΟΣ 125 ΚΑΛΑΜΑΤΑ</t>
  </si>
  <si>
    <t>3.Καταθέσεις όψης &amp; προθεσμίας</t>
  </si>
  <si>
    <t xml:space="preserve">  10.Μερίσματα πληρωτέα</t>
  </si>
  <si>
    <t>Β. ΕΞΟΔΑ ΕΓΚΑΤΑΣΤΑΣΕΩΣ</t>
  </si>
  <si>
    <t>1. Έξοδα ιδρύσεως και πρώτης εγκ/σης</t>
  </si>
  <si>
    <t>4. Λοιπά έξοδα εγκαταστάσεως</t>
  </si>
  <si>
    <t>8. Υπόλοιπο κερδών εις νέο</t>
  </si>
  <si>
    <t>V.Αποτελέσματα εις νέο</t>
  </si>
  <si>
    <t>ΑΙΜΙΛΙΟΣ ΚΟΥΜΑΝΗΣ</t>
  </si>
  <si>
    <t xml:space="preserve">  Υπόλοιπο ζημιών  χρήσεως εις νέο</t>
  </si>
  <si>
    <t xml:space="preserve"> +Υπόλ.κερδών πρ χρήσεων</t>
  </si>
  <si>
    <t>E. ΜΕΤΑΒΑΤΙΚΟΙ ΛΟΓΑΡΙΑΣΜΟΙ ΕΝΕΡΓΗΤΙΚΟΥ</t>
  </si>
  <si>
    <t xml:space="preserve">  2.Εσοδα χρήσης εισπρακτέα</t>
  </si>
  <si>
    <t>(14.211μετοχων των 30,00)</t>
  </si>
  <si>
    <t>ΧΡΗΣΕΩΣ 2011</t>
  </si>
  <si>
    <t xml:space="preserve">  Υπόλοιπο κερδών  χρήσεως εις νέο</t>
  </si>
  <si>
    <t xml:space="preserve">  5.Προκαταβολές για αγορές αποθεμάτων</t>
  </si>
  <si>
    <t>Κέρδη εις νέο</t>
  </si>
  <si>
    <t>ΧΡΗΣΕΩΣ 2012</t>
  </si>
  <si>
    <t>Γ.Ε.ΜΗ. 15187445001</t>
  </si>
  <si>
    <t>ΧΡΗΣΕΩΣ  2013</t>
  </si>
  <si>
    <t>ΧΡΗΣΕΩΣ 2013</t>
  </si>
  <si>
    <t>ΙΣΟΛΟΓΙΣΜΟΣ ΤΗΣ  31 ΔΕΚΕΜΒΡΙΟΥ 2013</t>
  </si>
  <si>
    <t xml:space="preserve">    25Η  ΧΡΗΣΗ ΑΠΌ 1 ΙΑΝΟΥΑΡΙΟΥ 2013 - 31 ΔΕΚΕΜΒΡΙΟΥ  2013</t>
  </si>
  <si>
    <t>Οργανικά &amp; έκτακτα αποτελέσματα (ΚΕΡΔΗ)</t>
  </si>
  <si>
    <t>ΧΡΗΣΕΩΣ 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</si>
</sst>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2">
    <font>
      <sz val="10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sz val="6"/>
      <name val="Arial Greek"/>
      <family val="2"/>
    </font>
    <font>
      <b/>
      <sz val="8"/>
      <name val="Tahoma"/>
      <family val="0"/>
    </font>
    <font>
      <sz val="8"/>
      <name val="Tahoma"/>
      <family val="0"/>
    </font>
    <font>
      <sz val="14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16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11" xfId="0" applyNumberFormat="1" applyBorder="1" applyAlignment="1">
      <alignment/>
    </xf>
    <xf numFmtId="3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B1">
      <selection activeCell="H64" sqref="H64"/>
    </sheetView>
  </sheetViews>
  <sheetFormatPr defaultColWidth="9.00390625" defaultRowHeight="12.75"/>
  <cols>
    <col min="1" max="1" width="36.25390625" style="0" customWidth="1"/>
    <col min="2" max="2" width="11.75390625" style="0" customWidth="1"/>
    <col min="3" max="3" width="11.375" style="4" customWidth="1"/>
    <col min="4" max="4" width="11.625" style="0" customWidth="1"/>
    <col min="5" max="5" width="12.25390625" style="1" customWidth="1"/>
    <col min="6" max="6" width="11.375" style="5" customWidth="1"/>
    <col min="7" max="7" width="12.125" style="1" customWidth="1"/>
    <col min="8" max="8" width="29.75390625" style="0" customWidth="1"/>
    <col min="9" max="9" width="15.25390625" style="5" bestFit="1" customWidth="1"/>
    <col min="10" max="10" width="12.375" style="5" customWidth="1"/>
    <col min="12" max="12" width="10.125" style="0" bestFit="1" customWidth="1"/>
  </cols>
  <sheetData>
    <row r="1" ht="12.75">
      <c r="A1" t="s">
        <v>88</v>
      </c>
    </row>
    <row r="2" ht="12.75">
      <c r="A2" t="s">
        <v>89</v>
      </c>
    </row>
    <row r="3" spans="1:8" ht="18">
      <c r="A3" t="s">
        <v>143</v>
      </c>
      <c r="D3" t="s">
        <v>146</v>
      </c>
      <c r="H3" s="40"/>
    </row>
    <row r="4" spans="1:3" ht="12.75">
      <c r="A4" s="3"/>
      <c r="C4" s="18" t="s">
        <v>147</v>
      </c>
    </row>
    <row r="5" spans="1:10" ht="12.75">
      <c r="A5" t="s">
        <v>0</v>
      </c>
      <c r="B5" t="s">
        <v>1</v>
      </c>
      <c r="C5" s="4" t="s">
        <v>2</v>
      </c>
      <c r="D5" t="s">
        <v>2</v>
      </c>
      <c r="E5" s="1" t="s">
        <v>2</v>
      </c>
      <c r="F5" s="5" t="s">
        <v>3</v>
      </c>
      <c r="G5" s="1" t="s">
        <v>4</v>
      </c>
      <c r="H5" t="s">
        <v>5</v>
      </c>
      <c r="I5" s="5" t="s">
        <v>1</v>
      </c>
      <c r="J5" s="5" t="s">
        <v>2</v>
      </c>
    </row>
    <row r="6" spans="1:8" ht="12.75">
      <c r="A6" t="s">
        <v>50</v>
      </c>
      <c r="H6" s="8" t="s">
        <v>6</v>
      </c>
    </row>
    <row r="7" spans="1:10" ht="12.75">
      <c r="A7" t="s">
        <v>0</v>
      </c>
      <c r="B7" t="s">
        <v>1</v>
      </c>
      <c r="C7" s="4" t="s">
        <v>2</v>
      </c>
      <c r="D7" t="s">
        <v>2</v>
      </c>
      <c r="E7" s="1" t="s">
        <v>2</v>
      </c>
      <c r="F7" s="5" t="s">
        <v>3</v>
      </c>
      <c r="G7" s="1" t="s">
        <v>4</v>
      </c>
      <c r="H7" s="8" t="s">
        <v>5</v>
      </c>
      <c r="I7" s="5" t="s">
        <v>1</v>
      </c>
      <c r="J7" s="5" t="s">
        <v>7</v>
      </c>
    </row>
    <row r="8" spans="2:10" ht="12.75">
      <c r="B8" t="s">
        <v>51</v>
      </c>
      <c r="E8" s="1" t="s">
        <v>52</v>
      </c>
      <c r="H8" s="8"/>
      <c r="I8" s="17" t="s">
        <v>54</v>
      </c>
      <c r="J8" s="17" t="s">
        <v>55</v>
      </c>
    </row>
    <row r="9" spans="3:10" ht="12.75">
      <c r="C9" s="6" t="s">
        <v>145</v>
      </c>
      <c r="E9"/>
      <c r="F9" s="6" t="s">
        <v>138</v>
      </c>
      <c r="G9"/>
      <c r="H9" s="8"/>
      <c r="I9" s="17" t="s">
        <v>145</v>
      </c>
      <c r="J9" s="17" t="s">
        <v>142</v>
      </c>
    </row>
    <row r="10" spans="2:8" ht="12.75">
      <c r="B10" t="s">
        <v>8</v>
      </c>
      <c r="C10" s="4" t="s">
        <v>9</v>
      </c>
      <c r="D10" t="s">
        <v>8</v>
      </c>
      <c r="E10" t="s">
        <v>8</v>
      </c>
      <c r="F10" s="4" t="s">
        <v>9</v>
      </c>
      <c r="G10" t="s">
        <v>8</v>
      </c>
      <c r="H10" s="8" t="s">
        <v>12</v>
      </c>
    </row>
    <row r="11" spans="2:8" ht="12.75">
      <c r="B11" t="s">
        <v>10</v>
      </c>
      <c r="C11" s="4" t="s">
        <v>11</v>
      </c>
      <c r="D11" s="2" t="s">
        <v>57</v>
      </c>
      <c r="E11" t="s">
        <v>10</v>
      </c>
      <c r="F11" s="4" t="s">
        <v>11</v>
      </c>
      <c r="G11" s="2" t="s">
        <v>57</v>
      </c>
      <c r="H11" s="8" t="s">
        <v>13</v>
      </c>
    </row>
    <row r="12" spans="1:8" ht="12.75">
      <c r="A12" s="29" t="s">
        <v>127</v>
      </c>
      <c r="E12"/>
      <c r="F12" s="4"/>
      <c r="G12"/>
      <c r="H12" s="8"/>
    </row>
    <row r="13" spans="1:8" ht="12.75">
      <c r="A13" t="s">
        <v>128</v>
      </c>
      <c r="B13" s="27">
        <v>0</v>
      </c>
      <c r="C13" s="28">
        <v>0</v>
      </c>
      <c r="D13" s="27">
        <f>B13-C13</f>
        <v>0</v>
      </c>
      <c r="E13" s="27">
        <v>0</v>
      </c>
      <c r="F13" s="28">
        <v>0</v>
      </c>
      <c r="G13" s="27">
        <f>E13-F13</f>
        <v>0</v>
      </c>
      <c r="H13" s="8" t="s">
        <v>14</v>
      </c>
    </row>
    <row r="14" spans="1:9" ht="12.75">
      <c r="A14" t="s">
        <v>129</v>
      </c>
      <c r="B14" s="27">
        <v>0</v>
      </c>
      <c r="C14" s="28">
        <v>0</v>
      </c>
      <c r="D14" s="27">
        <f>B14-C14</f>
        <v>0</v>
      </c>
      <c r="E14" s="27">
        <v>0</v>
      </c>
      <c r="F14" s="28">
        <v>0</v>
      </c>
      <c r="G14" s="27">
        <f>E14-F14</f>
        <v>0</v>
      </c>
      <c r="H14" s="8" t="s">
        <v>137</v>
      </c>
      <c r="I14" s="39"/>
    </row>
    <row r="15" spans="2:10" ht="13.5" thickBot="1">
      <c r="B15" s="30">
        <f aca="true" t="shared" si="0" ref="B15:G15">SUM(B13:B14)</f>
        <v>0</v>
      </c>
      <c r="C15" s="30">
        <f t="shared" si="0"/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 t="shared" si="0"/>
        <v>0</v>
      </c>
      <c r="H15" s="21" t="s">
        <v>76</v>
      </c>
      <c r="I15" s="28">
        <v>426330</v>
      </c>
      <c r="J15" s="28">
        <v>426330</v>
      </c>
    </row>
    <row r="16" spans="1:10" ht="13.5" thickTop="1">
      <c r="A16" t="s">
        <v>18</v>
      </c>
      <c r="B16" s="31"/>
      <c r="C16" s="32"/>
      <c r="D16" s="31"/>
      <c r="E16" s="31"/>
      <c r="F16" s="32"/>
      <c r="G16" s="31"/>
      <c r="H16" s="8"/>
      <c r="I16" s="28" t="s">
        <v>17</v>
      </c>
      <c r="J16" s="28" t="s">
        <v>17</v>
      </c>
    </row>
    <row r="17" spans="1:10" ht="12.75">
      <c r="A17" t="s">
        <v>20</v>
      </c>
      <c r="B17" s="31"/>
      <c r="C17" s="32"/>
      <c r="D17" s="31"/>
      <c r="E17" s="31"/>
      <c r="F17" s="32"/>
      <c r="G17" s="31"/>
      <c r="H17" s="8" t="s">
        <v>19</v>
      </c>
      <c r="I17" s="28"/>
      <c r="J17" s="28"/>
    </row>
    <row r="18" spans="1:10" ht="12.75">
      <c r="A18" t="s">
        <v>21</v>
      </c>
      <c r="B18" s="31"/>
      <c r="C18" s="32"/>
      <c r="D18" s="31"/>
      <c r="E18" s="31"/>
      <c r="F18" s="32"/>
      <c r="G18" s="31"/>
      <c r="H18" s="8" t="s">
        <v>77</v>
      </c>
      <c r="I18" s="28">
        <v>20734.68</v>
      </c>
      <c r="J18" s="28">
        <v>20734.68</v>
      </c>
    </row>
    <row r="19" spans="1:10" ht="12.75">
      <c r="A19" t="s">
        <v>71</v>
      </c>
      <c r="B19" s="27">
        <v>62134.47</v>
      </c>
      <c r="C19" s="28"/>
      <c r="D19" s="27">
        <f>B19-C19</f>
        <v>62134.47</v>
      </c>
      <c r="E19" s="27">
        <v>62134.47</v>
      </c>
      <c r="F19" s="28"/>
      <c r="G19" s="27">
        <f>E19-F19</f>
        <v>62134.47</v>
      </c>
      <c r="H19" s="8" t="s">
        <v>113</v>
      </c>
      <c r="I19" s="28">
        <v>49130.81</v>
      </c>
      <c r="J19" s="28">
        <v>51187.63</v>
      </c>
    </row>
    <row r="20" spans="1:10" ht="12.75">
      <c r="A20" t="s">
        <v>72</v>
      </c>
      <c r="B20" s="27">
        <v>420003.37</v>
      </c>
      <c r="C20" s="28">
        <v>329484.96</v>
      </c>
      <c r="D20" s="27">
        <f>B20-C20</f>
        <v>90518.40999999997</v>
      </c>
      <c r="E20" s="27">
        <v>420003.37</v>
      </c>
      <c r="F20" s="28">
        <v>323985.18</v>
      </c>
      <c r="G20" s="27">
        <f>E20-F20</f>
        <v>96018.19</v>
      </c>
      <c r="H20" s="8"/>
      <c r="I20" s="28" t="s">
        <v>17</v>
      </c>
      <c r="J20" s="28" t="s">
        <v>17</v>
      </c>
    </row>
    <row r="21" spans="1:10" ht="12.75">
      <c r="A21" t="s">
        <v>73</v>
      </c>
      <c r="B21" s="27">
        <v>257474.64</v>
      </c>
      <c r="C21" s="28">
        <v>233329.58</v>
      </c>
      <c r="D21" s="27">
        <f>B21-C21</f>
        <v>24145.060000000027</v>
      </c>
      <c r="E21" s="27">
        <v>257474.64</v>
      </c>
      <c r="F21" s="28">
        <v>231745.44</v>
      </c>
      <c r="G21" s="27">
        <f>E21-F21</f>
        <v>25729.20000000001</v>
      </c>
      <c r="H21" s="8"/>
      <c r="I21" s="28">
        <f>I18+I19</f>
        <v>69865.48999999999</v>
      </c>
      <c r="J21" s="28">
        <f>J18+J19</f>
        <v>71922.31</v>
      </c>
    </row>
    <row r="22" spans="1:10" ht="12.75">
      <c r="A22" t="s">
        <v>74</v>
      </c>
      <c r="B22" s="27">
        <v>41458.08</v>
      </c>
      <c r="C22" s="28">
        <v>30083.89</v>
      </c>
      <c r="D22" s="27">
        <f>B22-C22</f>
        <v>11374.190000000002</v>
      </c>
      <c r="E22" s="27">
        <v>41458.08</v>
      </c>
      <c r="F22" s="28">
        <v>27923.89</v>
      </c>
      <c r="G22" s="27">
        <f>E22-F22</f>
        <v>13534.190000000002</v>
      </c>
      <c r="H22" s="8" t="s">
        <v>96</v>
      </c>
      <c r="I22" s="28"/>
      <c r="J22" s="28"/>
    </row>
    <row r="23" spans="1:10" ht="12.75">
      <c r="A23" t="s">
        <v>93</v>
      </c>
      <c r="B23" s="27">
        <v>45441.46</v>
      </c>
      <c r="C23" s="28">
        <v>37550.91</v>
      </c>
      <c r="D23" s="27">
        <f>B23-C23</f>
        <v>7890.549999999996</v>
      </c>
      <c r="E23" s="27">
        <v>45441.46</v>
      </c>
      <c r="F23" s="28">
        <v>36317.34</v>
      </c>
      <c r="G23" s="27">
        <f>E23-F23</f>
        <v>9124.120000000003</v>
      </c>
      <c r="H23" s="8" t="s">
        <v>97</v>
      </c>
      <c r="I23" s="28">
        <v>18119.35</v>
      </c>
      <c r="J23" s="28">
        <v>17426.39</v>
      </c>
    </row>
    <row r="24" spans="2:12" ht="12.75">
      <c r="B24" s="28" t="s">
        <v>23</v>
      </c>
      <c r="C24" s="28" t="s">
        <v>15</v>
      </c>
      <c r="D24" s="28" t="s">
        <v>23</v>
      </c>
      <c r="E24" s="28" t="s">
        <v>23</v>
      </c>
      <c r="F24" s="28" t="s">
        <v>15</v>
      </c>
      <c r="G24" s="28" t="s">
        <v>23</v>
      </c>
      <c r="H24" s="8"/>
      <c r="I24" s="28" t="s">
        <v>23</v>
      </c>
      <c r="J24" s="28" t="s">
        <v>23</v>
      </c>
      <c r="L24" s="22"/>
    </row>
    <row r="25" spans="1:10" ht="12.75">
      <c r="A25" t="s">
        <v>24</v>
      </c>
      <c r="B25" s="27">
        <f aca="true" t="shared" si="1" ref="B25:G25">SUM(B19:B23)</f>
        <v>826512.0199999999</v>
      </c>
      <c r="C25" s="27">
        <f t="shared" si="1"/>
        <v>630449.3400000001</v>
      </c>
      <c r="D25" s="27">
        <f t="shared" si="1"/>
        <v>196062.68</v>
      </c>
      <c r="E25" s="27">
        <f t="shared" si="1"/>
        <v>826512.0199999999</v>
      </c>
      <c r="F25" s="27">
        <f t="shared" si="1"/>
        <v>619971.85</v>
      </c>
      <c r="G25" s="27">
        <f t="shared" si="1"/>
        <v>206540.17</v>
      </c>
      <c r="H25" s="8"/>
      <c r="I25" s="28">
        <f>I23</f>
        <v>18119.35</v>
      </c>
      <c r="J25" s="28">
        <f>J23</f>
        <v>17426.39</v>
      </c>
    </row>
    <row r="26" spans="2:10" ht="12.75">
      <c r="B26" s="27" t="s">
        <v>22</v>
      </c>
      <c r="C26" s="28" t="s">
        <v>16</v>
      </c>
      <c r="D26" s="28" t="s">
        <v>17</v>
      </c>
      <c r="E26" s="27" t="s">
        <v>22</v>
      </c>
      <c r="F26" s="28" t="s">
        <v>16</v>
      </c>
      <c r="G26" s="28" t="s">
        <v>17</v>
      </c>
      <c r="H26" s="8"/>
      <c r="I26" s="28" t="s">
        <v>17</v>
      </c>
      <c r="J26" s="28" t="s">
        <v>17</v>
      </c>
    </row>
    <row r="27" spans="1:10" ht="12.75">
      <c r="A27" t="s">
        <v>27</v>
      </c>
      <c r="B27" s="27">
        <f aca="true" t="shared" si="2" ref="B27:G27">B25</f>
        <v>826512.0199999999</v>
      </c>
      <c r="C27" s="27">
        <f t="shared" si="2"/>
        <v>630449.3400000001</v>
      </c>
      <c r="D27" s="27">
        <f t="shared" si="2"/>
        <v>196062.68</v>
      </c>
      <c r="E27" s="27">
        <f t="shared" si="2"/>
        <v>826512.0199999999</v>
      </c>
      <c r="F27" s="27">
        <f t="shared" si="2"/>
        <v>619971.85</v>
      </c>
      <c r="G27" s="27">
        <f t="shared" si="2"/>
        <v>206540.17</v>
      </c>
      <c r="H27" s="8" t="s">
        <v>131</v>
      </c>
      <c r="I27" s="28"/>
      <c r="J27" s="28"/>
    </row>
    <row r="28" spans="2:10" ht="12.75">
      <c r="B28" s="27" t="s">
        <v>17</v>
      </c>
      <c r="C28" s="28" t="s">
        <v>17</v>
      </c>
      <c r="D28" s="28" t="s">
        <v>17</v>
      </c>
      <c r="E28" s="27" t="s">
        <v>17</v>
      </c>
      <c r="F28" s="28" t="s">
        <v>17</v>
      </c>
      <c r="G28" s="28" t="s">
        <v>17</v>
      </c>
      <c r="H28" s="8" t="s">
        <v>139</v>
      </c>
      <c r="I28" s="28">
        <v>44085.51</v>
      </c>
      <c r="J28" s="28">
        <v>30919.19</v>
      </c>
    </row>
    <row r="29" spans="1:10" ht="12.75">
      <c r="A29" t="s">
        <v>28</v>
      </c>
      <c r="B29" s="27"/>
      <c r="C29" s="28"/>
      <c r="D29" s="27"/>
      <c r="E29" s="27"/>
      <c r="F29" s="28"/>
      <c r="G29" s="27"/>
      <c r="H29" s="8" t="s">
        <v>133</v>
      </c>
      <c r="I29" s="37"/>
      <c r="J29" s="37"/>
    </row>
    <row r="30" spans="1:10" ht="12.75">
      <c r="A30" t="s">
        <v>29</v>
      </c>
      <c r="B30" s="27"/>
      <c r="C30" s="28"/>
      <c r="D30" s="27"/>
      <c r="E30" s="27"/>
      <c r="F30" s="28"/>
      <c r="G30" s="27"/>
      <c r="H30" s="8"/>
      <c r="I30" s="28">
        <f>SUM(I28:I29)</f>
        <v>44085.51</v>
      </c>
      <c r="J30" s="28">
        <f>SUM(J28:J29)</f>
        <v>30919.19</v>
      </c>
    </row>
    <row r="31" spans="1:10" ht="12.75">
      <c r="A31" t="s">
        <v>90</v>
      </c>
      <c r="B31" s="27"/>
      <c r="C31" s="28"/>
      <c r="D31" s="27"/>
      <c r="E31" s="27"/>
      <c r="F31" s="28"/>
      <c r="G31" s="27"/>
      <c r="H31" s="8"/>
      <c r="I31" s="28" t="s">
        <v>17</v>
      </c>
      <c r="J31" s="28" t="s">
        <v>17</v>
      </c>
    </row>
    <row r="32" spans="1:10" ht="12.75">
      <c r="A32" t="s">
        <v>91</v>
      </c>
      <c r="B32" s="27"/>
      <c r="C32" s="27"/>
      <c r="D32" s="27">
        <v>11208.05</v>
      </c>
      <c r="E32" s="27"/>
      <c r="F32" s="27"/>
      <c r="G32" s="27">
        <v>13767.38</v>
      </c>
      <c r="H32" s="8" t="s">
        <v>75</v>
      </c>
      <c r="I32" s="28"/>
      <c r="J32" s="28"/>
    </row>
    <row r="33" spans="1:10" ht="12.75">
      <c r="A33" t="s">
        <v>92</v>
      </c>
      <c r="B33" s="27"/>
      <c r="C33" s="27"/>
      <c r="D33" s="27">
        <v>728796.95</v>
      </c>
      <c r="E33" s="27"/>
      <c r="F33" s="27"/>
      <c r="G33" s="27">
        <v>1044977.25</v>
      </c>
      <c r="H33" s="8" t="s">
        <v>78</v>
      </c>
      <c r="I33" s="28">
        <v>139560.88</v>
      </c>
      <c r="J33" s="28">
        <v>139560.88</v>
      </c>
    </row>
    <row r="34" spans="1:10" ht="12.75">
      <c r="A34" t="s">
        <v>140</v>
      </c>
      <c r="D34" s="22">
        <v>0</v>
      </c>
      <c r="E34"/>
      <c r="F34" s="4"/>
      <c r="G34" s="22">
        <v>0</v>
      </c>
      <c r="H34" s="8"/>
      <c r="I34" s="28" t="s">
        <v>22</v>
      </c>
      <c r="J34" s="28" t="s">
        <v>22</v>
      </c>
    </row>
    <row r="35" spans="2:10" ht="12.75">
      <c r="B35" s="28"/>
      <c r="C35" s="28"/>
      <c r="D35" s="28" t="s">
        <v>95</v>
      </c>
      <c r="E35" s="28"/>
      <c r="F35" s="28"/>
      <c r="G35" s="28" t="s">
        <v>95</v>
      </c>
      <c r="H35" s="8" t="s">
        <v>25</v>
      </c>
      <c r="I35" s="28">
        <f>I15+I21+I25+I30++I33</f>
        <v>697961.23</v>
      </c>
      <c r="J35" s="28">
        <f>J15+J21+J25+J30++J33</f>
        <v>686158.77</v>
      </c>
    </row>
    <row r="36" spans="2:10" ht="12.75">
      <c r="B36" s="27"/>
      <c r="C36" s="27"/>
      <c r="D36" s="27">
        <f>SUM(D32:D34)</f>
        <v>740005</v>
      </c>
      <c r="E36" s="27"/>
      <c r="F36" s="27"/>
      <c r="G36" s="27">
        <f>SUM(G32:G34)</f>
        <v>1058744.63</v>
      </c>
      <c r="H36" s="8" t="s">
        <v>26</v>
      </c>
      <c r="I36" s="28" t="s">
        <v>22</v>
      </c>
      <c r="J36" s="28" t="s">
        <v>22</v>
      </c>
    </row>
    <row r="37" spans="1:10" ht="12.75">
      <c r="A37" t="s">
        <v>30</v>
      </c>
      <c r="B37" s="27"/>
      <c r="C37" s="28"/>
      <c r="D37" s="27"/>
      <c r="E37" s="27"/>
      <c r="F37" s="28"/>
      <c r="G37" s="27"/>
      <c r="H37" s="8"/>
      <c r="I37" s="23"/>
      <c r="J37" s="23"/>
    </row>
    <row r="38" spans="1:10" ht="12.75">
      <c r="A38" t="s">
        <v>94</v>
      </c>
      <c r="B38" s="27"/>
      <c r="C38" s="28"/>
      <c r="D38" s="27">
        <v>196397.97</v>
      </c>
      <c r="E38" s="27"/>
      <c r="F38" s="28"/>
      <c r="G38" s="27">
        <v>60761.4</v>
      </c>
      <c r="H38" s="8" t="s">
        <v>79</v>
      </c>
      <c r="I38" s="23"/>
      <c r="J38" s="23"/>
    </row>
    <row r="39" spans="1:10" ht="12.75">
      <c r="A39" t="s">
        <v>112</v>
      </c>
      <c r="B39" s="27"/>
      <c r="C39" s="28"/>
      <c r="D39" s="27">
        <v>0</v>
      </c>
      <c r="E39" s="27"/>
      <c r="F39" s="28"/>
      <c r="G39" s="27">
        <v>0</v>
      </c>
      <c r="H39" s="8" t="s">
        <v>80</v>
      </c>
      <c r="I39" s="23"/>
      <c r="J39" s="23"/>
    </row>
    <row r="40" spans="1:10" ht="12.75">
      <c r="A40" t="s">
        <v>31</v>
      </c>
      <c r="B40" s="27"/>
      <c r="C40" s="28"/>
      <c r="D40" s="27">
        <v>6649.71</v>
      </c>
      <c r="E40" s="27"/>
      <c r="F40" s="28"/>
      <c r="G40" s="27">
        <v>19305.83</v>
      </c>
      <c r="H40" s="8" t="s">
        <v>81</v>
      </c>
      <c r="I40" s="23">
        <v>135996.31</v>
      </c>
      <c r="J40" s="23">
        <v>146276.16</v>
      </c>
    </row>
    <row r="41" spans="2:10" ht="12.75">
      <c r="B41" s="27"/>
      <c r="C41" s="28"/>
      <c r="D41" s="28" t="s">
        <v>95</v>
      </c>
      <c r="E41" s="27"/>
      <c r="F41" s="28"/>
      <c r="G41" s="28" t="s">
        <v>95</v>
      </c>
      <c r="H41" s="8"/>
      <c r="I41" s="23" t="s">
        <v>70</v>
      </c>
      <c r="J41" s="23" t="s">
        <v>70</v>
      </c>
    </row>
    <row r="42" spans="2:10" ht="12.75">
      <c r="B42" s="27"/>
      <c r="C42" s="28"/>
      <c r="D42" s="27">
        <f>SUM(D38:D40)</f>
        <v>203047.68</v>
      </c>
      <c r="E42" s="27"/>
      <c r="F42" s="28"/>
      <c r="G42" s="27">
        <f>SUM(G38:G40)</f>
        <v>80067.23000000001</v>
      </c>
      <c r="H42" s="8"/>
      <c r="I42" s="23">
        <f>I40</f>
        <v>135996.31</v>
      </c>
      <c r="J42" s="23">
        <f>J40</f>
        <v>146276.16</v>
      </c>
    </row>
    <row r="43" spans="2:10" ht="12.75">
      <c r="B43" s="27"/>
      <c r="C43" s="28"/>
      <c r="D43" s="33" t="s">
        <v>16</v>
      </c>
      <c r="E43" s="27"/>
      <c r="F43" s="28"/>
      <c r="G43" s="33" t="s">
        <v>16</v>
      </c>
      <c r="H43" s="8"/>
      <c r="I43" s="23" t="s">
        <v>22</v>
      </c>
      <c r="J43" s="23" t="s">
        <v>22</v>
      </c>
    </row>
    <row r="44" spans="1:10" ht="12.75">
      <c r="A44" t="s">
        <v>33</v>
      </c>
      <c r="B44" s="27"/>
      <c r="C44" s="28"/>
      <c r="D44" s="27"/>
      <c r="E44" s="27"/>
      <c r="F44" s="28"/>
      <c r="G44" s="27"/>
      <c r="H44" s="8" t="s">
        <v>32</v>
      </c>
      <c r="I44" s="23"/>
      <c r="J44" s="23"/>
    </row>
    <row r="45" spans="1:10" ht="12.75">
      <c r="A45" t="s">
        <v>34</v>
      </c>
      <c r="B45" s="27"/>
      <c r="C45" s="28"/>
      <c r="D45" s="27">
        <v>5054.69</v>
      </c>
      <c r="E45" s="27"/>
      <c r="F45" s="28"/>
      <c r="G45" s="27">
        <v>304.16</v>
      </c>
      <c r="H45" s="8" t="s">
        <v>82</v>
      </c>
      <c r="I45" s="28">
        <v>-7167.06</v>
      </c>
      <c r="J45" s="28">
        <v>25034.28</v>
      </c>
    </row>
    <row r="46" spans="1:10" ht="12.75">
      <c r="A46" t="s">
        <v>125</v>
      </c>
      <c r="B46" s="27"/>
      <c r="C46" s="28"/>
      <c r="D46" s="27">
        <v>0</v>
      </c>
      <c r="E46" s="27"/>
      <c r="F46" s="28"/>
      <c r="G46" s="27">
        <v>0</v>
      </c>
      <c r="H46" s="8" t="s">
        <v>114</v>
      </c>
      <c r="I46" s="23"/>
      <c r="J46" s="23"/>
    </row>
    <row r="47" spans="2:10" ht="12.75">
      <c r="B47" s="27"/>
      <c r="C47" s="28"/>
      <c r="D47" s="28" t="s">
        <v>23</v>
      </c>
      <c r="E47" s="27"/>
      <c r="F47" s="28"/>
      <c r="G47" s="28" t="s">
        <v>23</v>
      </c>
      <c r="H47" s="8" t="s">
        <v>98</v>
      </c>
      <c r="I47" s="23">
        <v>107581.5</v>
      </c>
      <c r="J47" s="23">
        <v>99945.48</v>
      </c>
    </row>
    <row r="48" spans="2:10" ht="12.75">
      <c r="B48" s="27"/>
      <c r="C48" s="28"/>
      <c r="D48" s="27">
        <f>D45+D46</f>
        <v>5054.69</v>
      </c>
      <c r="E48" s="27"/>
      <c r="F48" s="28"/>
      <c r="G48" s="27">
        <f>G45+G46</f>
        <v>304.16</v>
      </c>
      <c r="H48" s="8" t="s">
        <v>99</v>
      </c>
      <c r="I48" s="28">
        <v>0</v>
      </c>
      <c r="J48" s="28">
        <v>0</v>
      </c>
    </row>
    <row r="49" spans="2:10" ht="12.75">
      <c r="B49" s="27"/>
      <c r="C49" s="28"/>
      <c r="D49" s="28" t="s">
        <v>17</v>
      </c>
      <c r="E49" s="27"/>
      <c r="F49" s="28"/>
      <c r="G49" s="28" t="s">
        <v>17</v>
      </c>
      <c r="H49" s="8" t="s">
        <v>83</v>
      </c>
      <c r="I49" s="23">
        <v>48441.16</v>
      </c>
      <c r="J49" s="23">
        <v>33039.68</v>
      </c>
    </row>
    <row r="50" spans="1:10" ht="12.75">
      <c r="A50" t="s">
        <v>53</v>
      </c>
      <c r="B50" s="27"/>
      <c r="C50" s="28"/>
      <c r="D50" s="27">
        <f>D42+D48+D36</f>
        <v>948107.37</v>
      </c>
      <c r="E50" s="27"/>
      <c r="F50" s="28"/>
      <c r="G50" s="27">
        <f>G42+G48+G36</f>
        <v>1139116.02</v>
      </c>
      <c r="H50" s="8" t="s">
        <v>84</v>
      </c>
      <c r="I50" s="23">
        <v>5558.03</v>
      </c>
      <c r="J50" s="23">
        <v>5087.31</v>
      </c>
    </row>
    <row r="51" spans="2:12" ht="13.5" thickBot="1">
      <c r="B51" s="27"/>
      <c r="C51" s="28"/>
      <c r="D51" s="34" t="s">
        <v>22</v>
      </c>
      <c r="E51" s="27"/>
      <c r="F51" s="28"/>
      <c r="G51" s="34" t="s">
        <v>22</v>
      </c>
      <c r="H51" s="8" t="s">
        <v>126</v>
      </c>
      <c r="I51" s="23">
        <v>52295.72</v>
      </c>
      <c r="J51" s="23">
        <v>246983.24</v>
      </c>
      <c r="L51" s="22"/>
    </row>
    <row r="52" spans="1:10" ht="13.5" thickTop="1">
      <c r="A52" t="s">
        <v>135</v>
      </c>
      <c r="B52" s="27"/>
      <c r="C52" s="28"/>
      <c r="D52" s="27"/>
      <c r="E52" s="27"/>
      <c r="F52" s="28"/>
      <c r="G52" s="27"/>
      <c r="H52" s="8" t="s">
        <v>85</v>
      </c>
      <c r="I52" s="23">
        <v>103503.16</v>
      </c>
      <c r="J52" s="23">
        <v>103131.27</v>
      </c>
    </row>
    <row r="53" spans="1:12" ht="12.75">
      <c r="A53" t="s">
        <v>29</v>
      </c>
      <c r="B53" s="27"/>
      <c r="C53" s="28"/>
      <c r="D53" s="27"/>
      <c r="E53" s="27"/>
      <c r="F53" s="28"/>
      <c r="G53" s="27"/>
      <c r="H53" s="8"/>
      <c r="I53" s="23" t="s">
        <v>15</v>
      </c>
      <c r="J53" s="23" t="s">
        <v>15</v>
      </c>
      <c r="L53" s="22"/>
    </row>
    <row r="54" spans="1:10" ht="12.75">
      <c r="A54" t="s">
        <v>136</v>
      </c>
      <c r="B54" s="27"/>
      <c r="C54" s="27"/>
      <c r="D54" s="27">
        <v>0</v>
      </c>
      <c r="E54" s="27"/>
      <c r="F54" s="27"/>
      <c r="G54" s="27">
        <v>0</v>
      </c>
      <c r="H54" s="8"/>
      <c r="I54" s="23">
        <f>SUM(I45:I52)</f>
        <v>310212.51</v>
      </c>
      <c r="J54" s="23">
        <f>SUM(J45:J52)</f>
        <v>513221.26</v>
      </c>
    </row>
    <row r="55" spans="2:10" ht="12.75">
      <c r="B55" s="28"/>
      <c r="C55" s="28"/>
      <c r="D55" s="28" t="s">
        <v>95</v>
      </c>
      <c r="E55" s="28"/>
      <c r="F55" s="28"/>
      <c r="G55" s="28" t="s">
        <v>95</v>
      </c>
      <c r="H55" s="38"/>
      <c r="I55" s="23" t="s">
        <v>17</v>
      </c>
      <c r="J55" s="23" t="s">
        <v>17</v>
      </c>
    </row>
    <row r="56" spans="2:10" ht="12.75">
      <c r="B56" s="27"/>
      <c r="C56" s="27"/>
      <c r="D56" s="27">
        <f>D54</f>
        <v>0</v>
      </c>
      <c r="E56" s="27"/>
      <c r="F56" s="27"/>
      <c r="G56" s="27">
        <f>G54</f>
        <v>0</v>
      </c>
      <c r="H56" s="8" t="s">
        <v>35</v>
      </c>
      <c r="I56" s="23">
        <f>I42+I54</f>
        <v>446208.82</v>
      </c>
      <c r="J56" s="23">
        <f>J42+J54</f>
        <v>659497.42</v>
      </c>
    </row>
    <row r="57" spans="2:8" ht="13.5" thickBot="1">
      <c r="B57" s="27"/>
      <c r="C57" s="28"/>
      <c r="D57" s="27"/>
      <c r="E57" s="27"/>
      <c r="F57" s="28"/>
      <c r="G57" s="27"/>
      <c r="H57" s="8"/>
    </row>
    <row r="58" spans="1:10" ht="14.25" thickBot="1" thickTop="1">
      <c r="A58" s="7" t="s">
        <v>56</v>
      </c>
      <c r="B58" s="35"/>
      <c r="C58" s="36"/>
      <c r="D58" s="35">
        <f>D27+D50+D15+D56</f>
        <v>1144170.05</v>
      </c>
      <c r="E58" s="35"/>
      <c r="F58" s="36"/>
      <c r="G58" s="35">
        <f>G27+G50+G15+G56</f>
        <v>1345656.19</v>
      </c>
      <c r="H58" s="9" t="s">
        <v>36</v>
      </c>
      <c r="I58" s="24">
        <f>I35+I56</f>
        <v>1144170.05</v>
      </c>
      <c r="J58" s="24">
        <f>J35+J56</f>
        <v>1345656.19</v>
      </c>
    </row>
    <row r="59" spans="2:12" ht="13.5" thickTop="1">
      <c r="B59" s="27"/>
      <c r="C59" s="28"/>
      <c r="D59" s="27"/>
      <c r="E59" s="27"/>
      <c r="F59" s="28"/>
      <c r="G59" s="27"/>
      <c r="L59" s="22"/>
    </row>
    <row r="60" spans="2:10" ht="12.75">
      <c r="B60" s="31"/>
      <c r="C60" s="32"/>
      <c r="D60" s="31"/>
      <c r="E60" s="31"/>
      <c r="F60" s="32"/>
      <c r="G60" s="31"/>
      <c r="I60" s="5">
        <f>D58-I58</f>
        <v>0</v>
      </c>
      <c r="J60" s="5">
        <f>G58-J58</f>
        <v>0</v>
      </c>
    </row>
    <row r="61" spans="2:7" ht="12.75">
      <c r="B61" s="31"/>
      <c r="C61" s="32"/>
      <c r="D61" s="31"/>
      <c r="E61" s="31"/>
      <c r="F61" s="32"/>
      <c r="G61" s="31"/>
    </row>
    <row r="62" spans="2:4" ht="12.75">
      <c r="B62" s="31"/>
      <c r="C62" s="32"/>
      <c r="D62" s="31"/>
    </row>
    <row r="63" spans="2:8" ht="12.75">
      <c r="B63" s="31"/>
      <c r="C63" s="32"/>
      <c r="D63" s="31"/>
      <c r="H63" s="22"/>
    </row>
    <row r="64" spans="2:4" ht="12.75">
      <c r="B64" s="31"/>
      <c r="C64" s="32"/>
      <c r="D64" s="31"/>
    </row>
    <row r="65" spans="2:4" ht="12.75">
      <c r="B65" s="31"/>
      <c r="C65" s="32"/>
      <c r="D65" s="31"/>
    </row>
    <row r="66" spans="2:4" ht="12.75">
      <c r="B66" s="31"/>
      <c r="C66" s="32"/>
      <c r="D66" s="31"/>
    </row>
    <row r="67" spans="2:4" ht="12.75">
      <c r="B67" s="31"/>
      <c r="C67" s="32"/>
      <c r="D67" s="31"/>
    </row>
    <row r="68" spans="2:4" ht="12.75">
      <c r="B68" s="31"/>
      <c r="C68" s="32"/>
      <c r="D68" s="31"/>
    </row>
  </sheetData>
  <sheetProtection/>
  <printOptions/>
  <pageMargins left="0.75" right="0.75" top="1" bottom="1" header="0.5" footer="0.5"/>
  <pageSetup horizontalDpi="120" verticalDpi="12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D1">
      <selection activeCell="D30" sqref="D30"/>
    </sheetView>
  </sheetViews>
  <sheetFormatPr defaultColWidth="9.00390625" defaultRowHeight="12.75"/>
  <cols>
    <col min="1" max="1" width="38.375" style="0" customWidth="1"/>
    <col min="2" max="2" width="12.875" style="1" customWidth="1"/>
    <col min="3" max="3" width="11.75390625" style="1" customWidth="1"/>
    <col min="4" max="4" width="11.875" style="0" customWidth="1"/>
    <col min="5" max="5" width="11.00390625" style="0" customWidth="1"/>
    <col min="6" max="6" width="2.625" style="0" customWidth="1"/>
    <col min="7" max="7" width="30.375" style="0" customWidth="1"/>
    <col min="8" max="8" width="12.75390625" style="0" customWidth="1"/>
    <col min="9" max="9" width="11.875" style="0" customWidth="1"/>
    <col min="10" max="10" width="10.25390625" style="0" customWidth="1"/>
    <col min="11" max="11" width="9.75390625" style="0" customWidth="1"/>
  </cols>
  <sheetData>
    <row r="1" spans="1:9" ht="12.75">
      <c r="A1" t="s">
        <v>58</v>
      </c>
      <c r="G1" s="8" t="s">
        <v>64</v>
      </c>
      <c r="H1" s="1"/>
      <c r="I1" s="1"/>
    </row>
    <row r="2" spans="1:9" ht="12.75">
      <c r="A2" t="s">
        <v>41</v>
      </c>
      <c r="B2" s="1" t="s">
        <v>7</v>
      </c>
      <c r="C2" s="1" t="s">
        <v>1</v>
      </c>
      <c r="D2" t="s">
        <v>7</v>
      </c>
      <c r="E2" t="s">
        <v>1</v>
      </c>
      <c r="G2" s="8" t="s">
        <v>41</v>
      </c>
      <c r="H2" s="1" t="s">
        <v>7</v>
      </c>
      <c r="I2" s="1" t="s">
        <v>65</v>
      </c>
    </row>
    <row r="3" spans="2:9" ht="12.75">
      <c r="B3" s="1" t="s">
        <v>59</v>
      </c>
      <c r="D3" t="s">
        <v>60</v>
      </c>
      <c r="G3" s="8"/>
      <c r="H3" s="10" t="s">
        <v>54</v>
      </c>
      <c r="I3" s="10" t="s">
        <v>55</v>
      </c>
    </row>
    <row r="4" spans="2:9" ht="12.75">
      <c r="B4" s="1" t="s">
        <v>144</v>
      </c>
      <c r="D4" s="1" t="s">
        <v>149</v>
      </c>
      <c r="E4" s="1"/>
      <c r="G4" s="8"/>
      <c r="H4" s="10" t="s">
        <v>145</v>
      </c>
      <c r="I4" s="10" t="s">
        <v>142</v>
      </c>
    </row>
    <row r="5" spans="1:9" ht="12.75">
      <c r="A5" t="s">
        <v>37</v>
      </c>
      <c r="D5" s="1"/>
      <c r="E5" s="1"/>
      <c r="G5" s="8"/>
      <c r="H5" s="1"/>
      <c r="I5" s="1"/>
    </row>
    <row r="6" spans="4:9" ht="12.75">
      <c r="D6" s="1"/>
      <c r="E6" s="1"/>
      <c r="G6" s="8" t="s">
        <v>40</v>
      </c>
      <c r="H6" s="22">
        <f>C38</f>
        <v>20305.820000000043</v>
      </c>
      <c r="I6" s="22">
        <v>24121.57</v>
      </c>
    </row>
    <row r="7" spans="1:9" ht="12.75">
      <c r="A7" t="s">
        <v>38</v>
      </c>
      <c r="B7" s="22">
        <v>845772.01</v>
      </c>
      <c r="C7" s="22"/>
      <c r="D7" s="22">
        <v>647375.05</v>
      </c>
      <c r="E7" s="22"/>
      <c r="F7" s="4"/>
      <c r="G7" s="8" t="s">
        <v>134</v>
      </c>
      <c r="H7" s="22">
        <v>30919.19</v>
      </c>
      <c r="I7" s="22">
        <v>13240.17</v>
      </c>
    </row>
    <row r="8" spans="2:9" ht="12.75">
      <c r="B8" s="22"/>
      <c r="C8" s="22"/>
      <c r="D8" s="22"/>
      <c r="E8" s="22"/>
      <c r="F8" s="4"/>
      <c r="G8" s="8" t="s">
        <v>121</v>
      </c>
      <c r="H8" s="26">
        <v>0</v>
      </c>
      <c r="I8" s="26">
        <v>0</v>
      </c>
    </row>
    <row r="9" spans="1:9" ht="12.75">
      <c r="A9" t="s">
        <v>39</v>
      </c>
      <c r="B9" s="22">
        <v>718287.09</v>
      </c>
      <c r="C9" s="22"/>
      <c r="D9" s="22">
        <v>470688.27</v>
      </c>
      <c r="E9" s="22"/>
      <c r="F9" s="4"/>
      <c r="G9" s="8" t="s">
        <v>122</v>
      </c>
      <c r="H9" s="22">
        <f>H6+H7-H8</f>
        <v>51225.01000000004</v>
      </c>
      <c r="I9" s="22">
        <v>37361.74</v>
      </c>
    </row>
    <row r="10" spans="2:9" ht="12.75">
      <c r="B10" s="22"/>
      <c r="C10" s="22"/>
      <c r="D10" s="22"/>
      <c r="E10" s="22"/>
      <c r="F10" s="4"/>
      <c r="G10" s="8" t="s">
        <v>104</v>
      </c>
      <c r="H10" s="22">
        <v>6446.54</v>
      </c>
      <c r="I10" s="22">
        <v>5512.08</v>
      </c>
    </row>
    <row r="11" spans="1:9" ht="12.75">
      <c r="A11" t="s">
        <v>103</v>
      </c>
      <c r="B11" s="22"/>
      <c r="C11" s="22">
        <f>B7-B9</f>
        <v>127484.92000000004</v>
      </c>
      <c r="D11" s="22"/>
      <c r="E11" s="22">
        <f>D7-D9</f>
        <v>176686.78000000003</v>
      </c>
      <c r="F11" s="5"/>
      <c r="G11" s="8"/>
      <c r="H11" s="22" t="s">
        <v>105</v>
      </c>
      <c r="I11" s="22" t="s">
        <v>105</v>
      </c>
    </row>
    <row r="12" spans="1:9" ht="12.75">
      <c r="A12" t="s">
        <v>102</v>
      </c>
      <c r="B12" s="22"/>
      <c r="C12" s="26">
        <v>0</v>
      </c>
      <c r="D12" s="22"/>
      <c r="E12" s="26">
        <v>0</v>
      </c>
      <c r="F12" s="4"/>
      <c r="G12" s="8" t="s">
        <v>141</v>
      </c>
      <c r="H12" s="22">
        <f>H9-H10</f>
        <v>44778.47000000004</v>
      </c>
      <c r="I12" s="22">
        <v>31849.66</v>
      </c>
    </row>
    <row r="13" spans="2:9" ht="12.75">
      <c r="B13" s="22"/>
      <c r="C13" s="22">
        <f>SUM(C11:C12)</f>
        <v>127484.92000000004</v>
      </c>
      <c r="D13" s="22"/>
      <c r="E13" s="22">
        <f>SUM(E11:E12)</f>
        <v>176686.78000000003</v>
      </c>
      <c r="F13" s="4"/>
      <c r="G13" s="8"/>
      <c r="H13" s="22" t="s">
        <v>22</v>
      </c>
      <c r="I13" s="22" t="s">
        <v>22</v>
      </c>
    </row>
    <row r="14" spans="1:9" ht="12.75">
      <c r="A14" t="s">
        <v>42</v>
      </c>
      <c r="B14" s="22">
        <v>84509.72</v>
      </c>
      <c r="C14" s="22"/>
      <c r="D14" s="22">
        <v>137108.67</v>
      </c>
      <c r="E14" s="22"/>
      <c r="F14" s="4"/>
      <c r="G14" s="8" t="s">
        <v>106</v>
      </c>
      <c r="H14" s="22"/>
      <c r="I14" s="22"/>
    </row>
    <row r="15" spans="1:10" ht="12.75">
      <c r="A15" t="s">
        <v>61</v>
      </c>
      <c r="B15" s="22">
        <v>7061.64</v>
      </c>
      <c r="C15" s="22"/>
      <c r="D15" s="22">
        <v>5997.25</v>
      </c>
      <c r="E15" s="22"/>
      <c r="F15" s="4"/>
      <c r="G15" s="8"/>
      <c r="H15" s="22"/>
      <c r="I15" s="22"/>
      <c r="J15" s="11"/>
    </row>
    <row r="16" spans="2:9" ht="12.75">
      <c r="B16" s="22"/>
      <c r="C16" s="22">
        <f>B14+B15</f>
        <v>91571.36</v>
      </c>
      <c r="D16" s="22"/>
      <c r="E16" s="22">
        <f>D14+D15</f>
        <v>143105.92</v>
      </c>
      <c r="F16" s="5"/>
      <c r="G16" s="8" t="s">
        <v>107</v>
      </c>
      <c r="H16" s="22">
        <v>692.96</v>
      </c>
      <c r="I16" s="22">
        <v>930.47</v>
      </c>
    </row>
    <row r="17" spans="2:9" ht="13.5" thickBot="1">
      <c r="B17" s="22"/>
      <c r="C17" s="25"/>
      <c r="D17" s="22"/>
      <c r="E17" s="25"/>
      <c r="F17" s="4"/>
      <c r="G17" s="8" t="s">
        <v>108</v>
      </c>
      <c r="H17" s="22"/>
      <c r="I17" s="22"/>
    </row>
    <row r="18" spans="1:9" ht="12.75">
      <c r="A18" t="s">
        <v>116</v>
      </c>
      <c r="B18" s="22"/>
      <c r="C18" s="22">
        <f>C13-C16</f>
        <v>35913.56000000004</v>
      </c>
      <c r="D18" s="22"/>
      <c r="E18" s="22">
        <f>E13-E16</f>
        <v>33580.860000000015</v>
      </c>
      <c r="F18" s="5"/>
      <c r="G18" s="8" t="s">
        <v>130</v>
      </c>
      <c r="H18" s="22">
        <f>H12-H16-H17</f>
        <v>44085.51000000004</v>
      </c>
      <c r="I18" s="22">
        <v>30919.19</v>
      </c>
    </row>
    <row r="19" spans="1:9" ht="12.75">
      <c r="A19" t="s">
        <v>86</v>
      </c>
      <c r="B19" s="22"/>
      <c r="C19" s="22"/>
      <c r="D19" s="22"/>
      <c r="E19" s="22"/>
      <c r="F19" s="5"/>
      <c r="G19" s="8"/>
      <c r="H19" s="22" t="s">
        <v>105</v>
      </c>
      <c r="I19" s="22" t="s">
        <v>105</v>
      </c>
    </row>
    <row r="20" spans="1:9" ht="12.75">
      <c r="A20" t="s">
        <v>87</v>
      </c>
      <c r="B20" s="22"/>
      <c r="C20" s="22">
        <v>14351.06</v>
      </c>
      <c r="D20" s="22"/>
      <c r="E20" s="22">
        <v>12233.29</v>
      </c>
      <c r="F20" s="5"/>
      <c r="G20" s="8"/>
      <c r="H20" s="22">
        <f>SUM(H16:H18)</f>
        <v>44778.47000000004</v>
      </c>
      <c r="I20" s="22">
        <v>31849.66</v>
      </c>
    </row>
    <row r="21" spans="2:9" ht="12.75">
      <c r="B21" s="22"/>
      <c r="C21" s="22"/>
      <c r="D21" s="22"/>
      <c r="E21" s="22"/>
      <c r="F21" s="4"/>
      <c r="G21" s="8"/>
      <c r="H21" s="1" t="s">
        <v>22</v>
      </c>
      <c r="I21" s="1" t="s">
        <v>22</v>
      </c>
    </row>
    <row r="22" spans="1:9" ht="12.75">
      <c r="A22" t="s">
        <v>43</v>
      </c>
      <c r="B22" s="22"/>
      <c r="C22" s="22">
        <f>C18-C20</f>
        <v>21562.500000000044</v>
      </c>
      <c r="D22" s="22"/>
      <c r="E22" s="22">
        <f>E18-E20</f>
        <v>21347.570000000014</v>
      </c>
      <c r="F22" s="5"/>
      <c r="G22" s="14" t="s">
        <v>109</v>
      </c>
      <c r="H22" s="3" t="s">
        <v>109</v>
      </c>
      <c r="I22" s="3"/>
    </row>
    <row r="23" spans="2:9" ht="12.75">
      <c r="B23" s="22"/>
      <c r="C23" s="23" t="s">
        <v>16</v>
      </c>
      <c r="D23" s="22"/>
      <c r="E23" s="23" t="s">
        <v>16</v>
      </c>
      <c r="F23" s="4"/>
      <c r="G23" s="19" t="s">
        <v>110</v>
      </c>
      <c r="H23" s="13" t="s">
        <v>49</v>
      </c>
      <c r="I23" s="13"/>
    </row>
    <row r="24" spans="1:9" ht="12.75">
      <c r="A24" t="s">
        <v>44</v>
      </c>
      <c r="B24" s="22"/>
      <c r="C24" s="22"/>
      <c r="D24" s="22"/>
      <c r="E24" s="22"/>
      <c r="F24" s="4"/>
      <c r="G24" s="20"/>
      <c r="H24" s="12"/>
      <c r="I24" s="12"/>
    </row>
    <row r="25" spans="1:7" ht="12.75">
      <c r="A25" t="s">
        <v>45</v>
      </c>
      <c r="B25" s="22">
        <v>2056.82</v>
      </c>
      <c r="C25" s="22"/>
      <c r="D25" s="22">
        <v>4535.11</v>
      </c>
      <c r="E25" s="22"/>
      <c r="F25" s="4"/>
      <c r="G25" s="8"/>
    </row>
    <row r="26" spans="1:9" ht="12.75">
      <c r="A26" t="s">
        <v>100</v>
      </c>
      <c r="B26" s="22"/>
      <c r="C26" s="22"/>
      <c r="D26" s="22"/>
      <c r="E26" s="22"/>
      <c r="F26" s="4"/>
      <c r="G26" s="19" t="s">
        <v>119</v>
      </c>
      <c r="H26" s="10" t="s">
        <v>63</v>
      </c>
      <c r="I26" s="10"/>
    </row>
    <row r="27" spans="1:9" ht="12.75">
      <c r="A27" t="s">
        <v>115</v>
      </c>
      <c r="B27" s="22">
        <v>3313.5</v>
      </c>
      <c r="C27" s="22"/>
      <c r="D27" s="22">
        <v>1761.11</v>
      </c>
      <c r="E27" s="22"/>
      <c r="F27" s="4"/>
      <c r="G27" s="15"/>
      <c r="H27" s="10" t="s">
        <v>117</v>
      </c>
      <c r="I27" s="10"/>
    </row>
    <row r="28" spans="1:9" ht="12.75">
      <c r="A28" t="s">
        <v>101</v>
      </c>
      <c r="B28" s="22"/>
      <c r="C28" s="22"/>
      <c r="D28" s="22"/>
      <c r="E28" s="22"/>
      <c r="F28" s="4"/>
      <c r="G28" s="15"/>
      <c r="H28" s="10" t="s">
        <v>118</v>
      </c>
      <c r="I28" s="10"/>
    </row>
    <row r="29" spans="1:7" ht="12.75">
      <c r="A29" t="s">
        <v>120</v>
      </c>
      <c r="B29" s="22"/>
      <c r="C29" s="22"/>
      <c r="D29" s="22"/>
      <c r="E29" s="22"/>
      <c r="F29" s="4"/>
      <c r="G29" s="8"/>
    </row>
    <row r="30" spans="2:8" ht="12.75">
      <c r="B30" s="22"/>
      <c r="C30" s="22">
        <f>B25+B26-B27-B28-B29</f>
        <v>-1256.6799999999998</v>
      </c>
      <c r="D30" s="22"/>
      <c r="E30" s="22">
        <f>D25+D26-D27-D28-D29</f>
        <v>2774</v>
      </c>
      <c r="F30" s="5"/>
      <c r="G30" s="14" t="s">
        <v>109</v>
      </c>
      <c r="H30" s="16" t="s">
        <v>66</v>
      </c>
    </row>
    <row r="31" spans="2:8" ht="12.75">
      <c r="B31" s="22"/>
      <c r="C31" s="22"/>
      <c r="D31" s="22"/>
      <c r="E31" s="22"/>
      <c r="F31" s="4"/>
      <c r="G31" s="19" t="s">
        <v>111</v>
      </c>
      <c r="H31" s="16" t="s">
        <v>67</v>
      </c>
    </row>
    <row r="32" spans="1:8" ht="12.75">
      <c r="A32" t="s">
        <v>148</v>
      </c>
      <c r="B32" s="22"/>
      <c r="C32" s="22">
        <f>C22+C30</f>
        <v>20305.820000000043</v>
      </c>
      <c r="D32" s="22"/>
      <c r="E32" s="22">
        <f>E22+E30</f>
        <v>24121.570000000014</v>
      </c>
      <c r="F32" s="5"/>
      <c r="G32" s="14"/>
      <c r="H32" s="16" t="s">
        <v>68</v>
      </c>
    </row>
    <row r="33" spans="2:8" ht="12.75">
      <c r="B33" s="22"/>
      <c r="C33" s="22"/>
      <c r="D33" s="22"/>
      <c r="E33" s="22"/>
      <c r="F33" s="4"/>
      <c r="G33" s="14"/>
      <c r="H33" s="16" t="s">
        <v>69</v>
      </c>
    </row>
    <row r="34" spans="1:8" ht="12.75">
      <c r="A34" t="s">
        <v>62</v>
      </c>
      <c r="B34" s="22">
        <v>10477.49</v>
      </c>
      <c r="C34" s="22"/>
      <c r="D34" s="22">
        <v>21971.65</v>
      </c>
      <c r="E34" s="22"/>
      <c r="F34" s="4"/>
      <c r="G34" s="19" t="s">
        <v>132</v>
      </c>
      <c r="H34" s="16" t="s">
        <v>124</v>
      </c>
    </row>
    <row r="35" spans="1:9" ht="12.75">
      <c r="A35" t="s">
        <v>46</v>
      </c>
      <c r="B35" s="22"/>
      <c r="C35" s="22"/>
      <c r="D35" s="22"/>
      <c r="E35" s="22"/>
      <c r="F35" s="4"/>
      <c r="G35" s="8"/>
      <c r="H35" s="10" t="s">
        <v>123</v>
      </c>
      <c r="I35" s="10"/>
    </row>
    <row r="36" spans="1:7" ht="12.75">
      <c r="A36" t="s">
        <v>47</v>
      </c>
      <c r="B36" s="22">
        <v>10477.49</v>
      </c>
      <c r="C36" s="22"/>
      <c r="D36" s="22">
        <v>21971.65</v>
      </c>
      <c r="E36" s="22"/>
      <c r="F36" s="4"/>
      <c r="G36" s="8"/>
    </row>
    <row r="37" spans="2:7" ht="12.75">
      <c r="B37" s="22"/>
      <c r="C37" s="22"/>
      <c r="D37" s="22"/>
      <c r="E37" s="22"/>
      <c r="F37" s="4"/>
      <c r="G37" s="8"/>
    </row>
    <row r="38" spans="1:7" ht="12.75">
      <c r="A38" t="s">
        <v>48</v>
      </c>
      <c r="B38" s="22"/>
      <c r="C38" s="22">
        <f>C32</f>
        <v>20305.820000000043</v>
      </c>
      <c r="D38" s="22"/>
      <c r="E38" s="22">
        <f>E32</f>
        <v>24121.570000000014</v>
      </c>
      <c r="F38" s="5"/>
      <c r="G38" s="8"/>
    </row>
    <row r="39" spans="2:7" ht="12.75">
      <c r="B39" s="22"/>
      <c r="C39" s="23" t="s">
        <v>16</v>
      </c>
      <c r="D39" s="22"/>
      <c r="E39" s="23" t="s">
        <v>16</v>
      </c>
      <c r="F39" s="4"/>
      <c r="G39" s="8"/>
    </row>
    <row r="40" spans="2:5" ht="12.75">
      <c r="B40" s="22"/>
      <c r="C40" s="22"/>
      <c r="D40" s="22"/>
      <c r="E40" s="22"/>
    </row>
    <row r="41" spans="2:5" ht="12.75">
      <c r="B41" s="22"/>
      <c r="C41" s="22"/>
      <c r="D41" s="22"/>
      <c r="E41" s="22"/>
    </row>
    <row r="42" spans="4:5" ht="12.75">
      <c r="D42" s="1"/>
      <c r="E42" s="1"/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</cp:lastModifiedBy>
  <cp:lastPrinted>2014-06-04T11:17:59Z</cp:lastPrinted>
  <dcterms:created xsi:type="dcterms:W3CDTF">1998-05-08T10:50:13Z</dcterms:created>
  <dcterms:modified xsi:type="dcterms:W3CDTF">2014-06-05T18:54:24Z</dcterms:modified>
  <cp:category/>
  <cp:version/>
  <cp:contentType/>
  <cp:contentStatus/>
</cp:coreProperties>
</file>